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0-13-2026 Council Caucus Meeting Admin\"/>
    </mc:Choice>
  </mc:AlternateContent>
  <xr:revisionPtr revIDLastSave="0" documentId="8_{0D3C3B60-2643-493B-9602-72C8D0753241}" xr6:coauthVersionLast="47" xr6:coauthVersionMax="47" xr10:uidLastSave="{00000000-0000-0000-0000-000000000000}"/>
  <bookViews>
    <workbookView xWindow="-120" yWindow="-120" windowWidth="29040" windowHeight="15720" xr2:uid="{3228A81C-B789-49C5-9FF6-78A1AADFD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2" i="1" l="1"/>
  <c r="C147" i="1"/>
  <c r="C146" i="1"/>
  <c r="C145" i="1"/>
  <c r="B140" i="1"/>
  <c r="B154" i="1" s="1"/>
  <c r="B113" i="1"/>
  <c r="B128" i="1" s="1"/>
  <c r="B133" i="1" s="1"/>
  <c r="B134" i="1" s="1"/>
  <c r="B136" i="1" s="1"/>
  <c r="C95" i="1"/>
  <c r="B95" i="1"/>
  <c r="B89" i="1"/>
  <c r="C87" i="1"/>
  <c r="C89" i="1"/>
  <c r="C72" i="1"/>
  <c r="B69" i="1"/>
  <c r="B67" i="1"/>
  <c r="C66" i="1"/>
  <c r="B66" i="1"/>
  <c r="C63" i="1"/>
  <c r="B63" i="1"/>
  <c r="B62" i="1"/>
  <c r="C61" i="1"/>
  <c r="B61" i="1"/>
  <c r="B68" i="1" s="1"/>
  <c r="B59" i="1"/>
  <c r="C58" i="1"/>
  <c r="B58" i="1"/>
  <c r="B70" i="1" s="1"/>
  <c r="B75" i="1" s="1"/>
  <c r="C55" i="1"/>
  <c r="C69" i="1" s="1"/>
  <c r="C67" i="1"/>
  <c r="C51" i="1"/>
  <c r="C33" i="1"/>
  <c r="C29" i="1"/>
  <c r="C62" i="1" s="1"/>
  <c r="C68" i="1" l="1"/>
  <c r="C70" i="1"/>
  <c r="C75" i="1" s="1"/>
  <c r="C144" i="1"/>
  <c r="C113" i="1"/>
  <c r="C128" i="1" s="1"/>
  <c r="C133" i="1" s="1"/>
  <c r="C134" i="1"/>
  <c r="C136" i="1" s="1"/>
  <c r="C140" i="1"/>
  <c r="C154" i="1" s="1"/>
</calcChain>
</file>

<file path=xl/sharedStrings.xml><?xml version="1.0" encoding="utf-8"?>
<sst xmlns="http://schemas.openxmlformats.org/spreadsheetml/2006/main" count="158" uniqueCount="132">
  <si>
    <t xml:space="preserve">                                    Township of Hillside</t>
  </si>
  <si>
    <t xml:space="preserve">                                       County of Union</t>
  </si>
  <si>
    <t xml:space="preserve">                                  Resolution to Amend Budget </t>
  </si>
  <si>
    <t>Whereas, the local Municipal Budget for the CY 2026 was approved on 14th day of July, 2026, and</t>
  </si>
  <si>
    <t>WHEREAS, the public hearing on a said Budget has been held as advertised, on August 25th, 2026, and</t>
  </si>
  <si>
    <t>WHEREAS, it is desires to amend said approved Budget, now</t>
  </si>
  <si>
    <t>THEREFORE BE IT RESOLVED, by the Governing Body of the Township of Hillside, County of Union, that the following</t>
  </si>
  <si>
    <t>amendments to the  approved Budget of CY 2026 be made:</t>
  </si>
  <si>
    <t xml:space="preserve">( </t>
  </si>
  <si>
    <t xml:space="preserve">                                         (</t>
  </si>
  <si>
    <t>Abstained</t>
  </si>
  <si>
    <t>(</t>
  </si>
  <si>
    <t xml:space="preserve">                                         (                                                      (</t>
  </si>
  <si>
    <t xml:space="preserve">RECORDED VOTE  Ayes          (                                                           Nays   ( </t>
  </si>
  <si>
    <t xml:space="preserve">                                         (                                                     (</t>
  </si>
  <si>
    <t>Absent</t>
  </si>
  <si>
    <t xml:space="preserve">                                                      ( </t>
  </si>
  <si>
    <t>From</t>
  </si>
  <si>
    <t>To</t>
  </si>
  <si>
    <t>General Revenues</t>
  </si>
  <si>
    <t>1. Surplus Anticipated</t>
  </si>
  <si>
    <t>2. Surplus Anticipated with Prior Written Consent of Director of Local Government Services</t>
  </si>
  <si>
    <t>3. Miscellaneous Revenue-Section A: Local Revenue</t>
  </si>
  <si>
    <t>Payment in Liew Of Taxes - North Broad Street</t>
  </si>
  <si>
    <t xml:space="preserve">           Total Section A: Local Revenue</t>
  </si>
  <si>
    <t>3. Miscellaneous Revenue-Section B: State Aid Without Offsetting Appropriations</t>
  </si>
  <si>
    <t xml:space="preserve">            Total Section B: Local Revenue</t>
  </si>
  <si>
    <t>3. Miscellaneous Revenue-Sections C: Dedicated Uniform Construction Code Fees</t>
  </si>
  <si>
    <t xml:space="preserve">           Offset with Appropriations</t>
  </si>
  <si>
    <t xml:space="preserve">            Total Section C: Local Revenue</t>
  </si>
  <si>
    <t xml:space="preserve">3. Miscellaneous Revenues - Section F: Special Items of General Revenue Anticipated with </t>
  </si>
  <si>
    <t>Grants Revenue:</t>
  </si>
  <si>
    <t xml:space="preserve">           FireFighter FEMA - Emergency Management Grant-25</t>
  </si>
  <si>
    <t xml:space="preserve">           NJ DOT -  Belleview Terrace Improvement Grant</t>
  </si>
  <si>
    <t xml:space="preserve">           NJ DOT - Burnett/Ramsey Storm Sewer Improvement Grant</t>
  </si>
  <si>
    <t xml:space="preserve">           NJ DOT - Burnett/Ramsey Storm Water Project II</t>
  </si>
  <si>
    <t xml:space="preserve">            2025 - NJ Strengthening Local Public Health Capacity Grant</t>
  </si>
  <si>
    <t xml:space="preserve">           NJ - UEZ Prelimiary Develoment Plan</t>
  </si>
  <si>
    <t xml:space="preserve">           NJ - Local Public Health Infrastructure Grant</t>
  </si>
  <si>
    <t xml:space="preserve">           NJ - Depart. Of Health </t>
  </si>
  <si>
    <t xml:space="preserve">           2025- Infrastructure Grant </t>
  </si>
  <si>
    <t xml:space="preserve">           NJ DCA - Recreation Opportunties Grant-2025</t>
  </si>
  <si>
    <t xml:space="preserve">           Total Section F: Special Items of General Revenue Anticipated, Public and Private</t>
  </si>
  <si>
    <t xml:space="preserve">                 Revenue Offset with Appropriations:</t>
  </si>
  <si>
    <r>
      <t xml:space="preserve">3. </t>
    </r>
    <r>
      <rPr>
        <sz val="10"/>
        <rFont val="Times New Roman"/>
        <family val="1"/>
      </rPr>
      <t xml:space="preserve"> Miscellaneous Revenue - Section G: Special Items of General Revenue Anticipated with</t>
    </r>
  </si>
  <si>
    <t xml:space="preserve">              General Trust - UEZ Unappropiated</t>
  </si>
  <si>
    <t xml:space="preserve">             Joint Sewer Use Charges-Additional</t>
  </si>
  <si>
    <t xml:space="preserve">            Total Section G: Special Items of General revenue anticipated with prior written</t>
  </si>
  <si>
    <t xml:space="preserve">                  consent of the Director of Local Government Services</t>
  </si>
  <si>
    <t>4. Receipts from Delinquent Taxes</t>
  </si>
  <si>
    <t>Summary of Revenues</t>
  </si>
  <si>
    <t>1. Total Surplus Anticipated</t>
  </si>
  <si>
    <t>2. Surplus Anticipated with Prior Witten Consent of Director of Local Government Services</t>
  </si>
  <si>
    <t>3. Miscellaneous Revenues:</t>
  </si>
  <si>
    <t xml:space="preserve">           Total Section A: Local Revenue:</t>
  </si>
  <si>
    <t xml:space="preserve">           Total Section B: State Aid without Offsetting Appropriations:</t>
  </si>
  <si>
    <t xml:space="preserve">           Total Section C: Dedicated Uniform Construction Code Fees offset with Appropriations</t>
  </si>
  <si>
    <t xml:space="preserve">           Total Section D: Special Items of General Revenue, Inter local Muni. Services </t>
  </si>
  <si>
    <t xml:space="preserve">            Total Section E: Special Items of General Revenue, Additional Revenues</t>
  </si>
  <si>
    <t xml:space="preserve">           Total Section F: Special Items of General Revenue, Public and Private Revenue</t>
  </si>
  <si>
    <t xml:space="preserve">           Total Section G: Special items of General Revenue, Other Special Items</t>
  </si>
  <si>
    <t xml:space="preserve">        Total Miscellaneous Revenue</t>
  </si>
  <si>
    <t>5. Subtotal General Revenues ( Items 1,2,3 and 4)</t>
  </si>
  <si>
    <t>6. Amount to be Raised by Taxes for support of Municipal Budget:</t>
  </si>
  <si>
    <t xml:space="preserve"> </t>
  </si>
  <si>
    <t xml:space="preserve">       a) Local Tax for Municipal Purposes Including Reserve for Uncollected Taxes</t>
  </si>
  <si>
    <t xml:space="preserve">       b) Addition to Local District School Tax</t>
  </si>
  <si>
    <t xml:space="preserve">       c) Minimum Library Tax</t>
  </si>
  <si>
    <t>7. TOTAL GENERAL REVENUES</t>
  </si>
  <si>
    <t xml:space="preserve">8. GENERAL APPROPRIATIONS </t>
  </si>
  <si>
    <t xml:space="preserve">     (A) Operations Within "CAPS"</t>
  </si>
  <si>
    <t xml:space="preserve">             Municipal  Council: Salary &amp; Wages</t>
  </si>
  <si>
    <t xml:space="preserve">             Municipal Court: Salary &amp; Wages</t>
  </si>
  <si>
    <t>Total Operations (Item 8 (A) Within "CAPS"</t>
  </si>
  <si>
    <t>(E) Deferred Charges and Statutory Expenditures - Municipal Within "CAPS"</t>
  </si>
  <si>
    <t>STATUTORY EXPENDITURES</t>
  </si>
  <si>
    <t xml:space="preserve">              Expenditure Without an Appropiation</t>
  </si>
  <si>
    <t>Total Deferred Charges and Statutory Expenditures - Within  "CAPS"</t>
  </si>
  <si>
    <t>(H-1) Total General Appropriations for Municipal Purposes Within "CAPS"</t>
  </si>
  <si>
    <t xml:space="preserve">  (A) Operations - Excluded from "CAPS"</t>
  </si>
  <si>
    <t xml:space="preserve">              Other Operations - Excluded from CAPS</t>
  </si>
  <si>
    <t xml:space="preserve">              Shared Services - Excluded from CAPS</t>
  </si>
  <si>
    <t>Total Other Operations - Excluded from "CAPS"</t>
  </si>
  <si>
    <t xml:space="preserve"> (A) Operations - Excluded from "CAPS"</t>
  </si>
  <si>
    <t>Public and Private Programs Offset by Revenues</t>
  </si>
  <si>
    <t>Grants</t>
  </si>
  <si>
    <t xml:space="preserve">           Matching Funds for Grants</t>
  </si>
  <si>
    <t>Total Public and Private Program Offset By Revenue</t>
  </si>
  <si>
    <t>Total Operations Excluded from "CAPS"</t>
  </si>
  <si>
    <t>8. General Appropriations</t>
  </si>
  <si>
    <t>(C) Total Capital Improvements - Excluded from "CAPS"</t>
  </si>
  <si>
    <t xml:space="preserve">       Capital Improvement fund</t>
  </si>
  <si>
    <t>Total Capital Improvements - Excluded from "CAPS"</t>
  </si>
  <si>
    <t>( D) Municipal Debt Service - Excluded from "CAPS"</t>
  </si>
  <si>
    <t>Total Municipal Debt Service - Excluded from 'CAPS"</t>
  </si>
  <si>
    <t>(E) Deferred Charges - Municipal - Excluded from "CAPS"</t>
  </si>
  <si>
    <t>Total Deferred Charges - Municipal- Excluded from "CAPS"</t>
  </si>
  <si>
    <t>(F) Judgements (N.J.S. 40A:4-45.3cc)</t>
  </si>
  <si>
    <t>(H-2) Total General Appropriations for Municipal Purposes Excluded from "CAPS"</t>
  </si>
  <si>
    <t>( I ) Type 1 District School Debt Services</t>
  </si>
  <si>
    <t>Total Local School Purposese</t>
  </si>
  <si>
    <t>(O) Total General Appropriations - Excluded from "CAPS"</t>
  </si>
  <si>
    <t>(L) Subtotal General Appropriations {items (H-1) and (O)}</t>
  </si>
  <si>
    <t>(M) Reserve for Uncollected Taxes</t>
  </si>
  <si>
    <t>9. Total General Appropriation</t>
  </si>
  <si>
    <t>Summary of Appropriations:</t>
  </si>
  <si>
    <t>(H-1) Total General Appropriations for</t>
  </si>
  <si>
    <t xml:space="preserve">             Municipal Purposes within "CAPS"</t>
  </si>
  <si>
    <t xml:space="preserve">   (a) Operations - Excluded from "CAPS"</t>
  </si>
  <si>
    <t xml:space="preserve">              Other Operations</t>
  </si>
  <si>
    <t xml:space="preserve">              Shared Service Agreements</t>
  </si>
  <si>
    <t xml:space="preserve">              Public &amp; Private Progs Offset by Revenues</t>
  </si>
  <si>
    <t xml:space="preserve">   ( C )  Capital Improvement</t>
  </si>
  <si>
    <t xml:space="preserve">    (D) Municipal Debt Service</t>
  </si>
  <si>
    <t xml:space="preserve">    (E) Total Deferred &amp; Statutory Charges - Excluded from "CAPS"</t>
  </si>
  <si>
    <t xml:space="preserve">    (F) Judgments</t>
  </si>
  <si>
    <t xml:space="preserve">    (G) Cash Deficit - With Prior Consent of LFB</t>
  </si>
  <si>
    <t xml:space="preserve">    (K) Local District School Purpose</t>
  </si>
  <si>
    <t xml:space="preserve">    (N) Transferred to Board of Education</t>
  </si>
  <si>
    <t xml:space="preserve">    (M) Reserve for Uncollected Taxes</t>
  </si>
  <si>
    <t xml:space="preserve">BE IT FURTHER RESOLVED, that three certified copies of this resolution be filed in the Office of the Director of the Division of Local </t>
  </si>
  <si>
    <t>Government Services for his certification of the 2026 Local Municipal Budget so amended.</t>
  </si>
  <si>
    <t>BE IT FURTHER RESOLVED, that this complete amendment, in accordance with the provisions of N.J.S 40A:4-9, be published</t>
  </si>
  <si>
    <t>in the Star Ledger in the issue of October 17th 2026 and the said publication contain notice of public hearing on said amendment</t>
  </si>
  <si>
    <t>to be held at Town Hall on 1409 Liberty Avenue, Hillside, NJ at 6:00 P.M.</t>
  </si>
  <si>
    <t xml:space="preserve">                                         It is hereby certified that this is a true copy of resolution amending the budget, adopted </t>
  </si>
  <si>
    <t xml:space="preserve">                                         by the Governing Body on 21st day of October, 2026.</t>
  </si>
  <si>
    <t xml:space="preserve">                                            ___________________________________________</t>
  </si>
  <si>
    <t xml:space="preserve">                                             Rayna Harris, Municipal Clerk</t>
  </si>
  <si>
    <t xml:space="preserve">                                        It is hereby certified that all changes are in proof and the budget remains in balance.</t>
  </si>
  <si>
    <t xml:space="preserve">                                          ______________________________________________</t>
  </si>
  <si>
    <t xml:space="preserve">                                         Faheem J Ra'Oof, CPA, CMFO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</si>
</sst>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3" fontId="3" fillId="0" borderId="0" xfId="1" applyFont="1"/>
    <xf numFmtId="43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3" fontId="6" fillId="0" borderId="0" xfId="1" applyFont="1" applyAlignment="1">
      <alignment horizontal="center"/>
    </xf>
    <xf numFmtId="43" fontId="6" fillId="0" borderId="0" xfId="1" applyFont="1" applyAlignment="1">
      <alignment horizontal="left"/>
    </xf>
    <xf numFmtId="0" fontId="5" fillId="0" borderId="0" xfId="0" applyFont="1"/>
    <xf numFmtId="0" fontId="7" fillId="0" borderId="0" xfId="0" applyFont="1"/>
    <xf numFmtId="0" fontId="6" fillId="0" borderId="0" xfId="0" applyFont="1"/>
    <xf numFmtId="43" fontId="3" fillId="0" borderId="1" xfId="1" applyFont="1" applyBorder="1"/>
    <xf numFmtId="43" fontId="6" fillId="0" borderId="0" xfId="1" applyFont="1"/>
    <xf numFmtId="44" fontId="6" fillId="0" borderId="2" xfId="2" applyFont="1" applyBorder="1"/>
    <xf numFmtId="44" fontId="6" fillId="0" borderId="0" xfId="2" applyFont="1"/>
    <xf numFmtId="43" fontId="5" fillId="0" borderId="0" xfId="1" applyFont="1"/>
    <xf numFmtId="43" fontId="6" fillId="0" borderId="0" xfId="0" applyNumberFormat="1" applyFont="1"/>
    <xf numFmtId="43" fontId="3" fillId="0" borderId="0" xfId="0" applyNumberFormat="1" applyFont="1"/>
    <xf numFmtId="43" fontId="6" fillId="0" borderId="1" xfId="0" applyNumberFormat="1" applyFont="1" applyBorder="1"/>
    <xf numFmtId="0" fontId="8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9996-C631-4093-A40E-BBB2B37DF825}">
  <dimension ref="A1:C174"/>
  <sheetViews>
    <sheetView tabSelected="1" workbookViewId="0">
      <selection activeCell="A132" sqref="A132"/>
    </sheetView>
  </sheetViews>
  <sheetFormatPr defaultRowHeight="15" x14ac:dyDescent="0.25"/>
  <cols>
    <col min="1" max="1" width="73.140625" style="2" customWidth="1"/>
    <col min="2" max="2" width="16.42578125" style="4" customWidth="1"/>
    <col min="3" max="3" width="19.42578125" style="4" customWidth="1"/>
  </cols>
  <sheetData>
    <row r="1" spans="1:3" ht="15.75" x14ac:dyDescent="0.25">
      <c r="A1" s="1" t="s">
        <v>0</v>
      </c>
      <c r="B1" s="2"/>
      <c r="C1" s="2"/>
    </row>
    <row r="2" spans="1:3" ht="15.75" x14ac:dyDescent="0.25">
      <c r="A2" s="1" t="s">
        <v>1</v>
      </c>
      <c r="B2" s="2"/>
      <c r="C2" s="2"/>
    </row>
    <row r="3" spans="1:3" ht="15.75" x14ac:dyDescent="0.25">
      <c r="A3" s="1" t="s">
        <v>2</v>
      </c>
      <c r="B3" s="2"/>
      <c r="C3" s="2"/>
    </row>
    <row r="4" spans="1:3" ht="15.75" x14ac:dyDescent="0.25">
      <c r="A4" s="3"/>
      <c r="B4" s="2"/>
      <c r="C4" s="2"/>
    </row>
    <row r="5" spans="1:3" ht="15.75" x14ac:dyDescent="0.25">
      <c r="A5" s="3" t="s">
        <v>3</v>
      </c>
      <c r="B5" s="2"/>
      <c r="C5" s="2"/>
    </row>
    <row r="6" spans="1:3" ht="15.75" x14ac:dyDescent="0.25">
      <c r="A6" s="3"/>
      <c r="B6" s="2"/>
      <c r="C6" s="2"/>
    </row>
    <row r="7" spans="1:3" ht="15.75" x14ac:dyDescent="0.25">
      <c r="A7" s="3" t="s">
        <v>4</v>
      </c>
      <c r="B7" s="2"/>
      <c r="C7" s="2"/>
    </row>
    <row r="8" spans="1:3" ht="15.75" x14ac:dyDescent="0.25">
      <c r="A8" s="3"/>
      <c r="B8" s="2"/>
      <c r="C8" s="2"/>
    </row>
    <row r="9" spans="1:3" ht="15.75" x14ac:dyDescent="0.25">
      <c r="A9" s="3" t="s">
        <v>5</v>
      </c>
      <c r="B9" s="2"/>
      <c r="C9" s="2"/>
    </row>
    <row r="10" spans="1:3" ht="15.75" x14ac:dyDescent="0.25">
      <c r="A10" s="3"/>
      <c r="B10" s="2"/>
      <c r="C10" s="2"/>
    </row>
    <row r="11" spans="1:3" ht="15.75" x14ac:dyDescent="0.25">
      <c r="A11" s="3" t="s">
        <v>6</v>
      </c>
      <c r="B11" s="2"/>
      <c r="C11" s="2"/>
    </row>
    <row r="12" spans="1:3" ht="15.75" x14ac:dyDescent="0.25">
      <c r="A12" s="3" t="s">
        <v>7</v>
      </c>
      <c r="B12" s="2"/>
      <c r="C12" s="2"/>
    </row>
    <row r="13" spans="1:3" ht="15.75" x14ac:dyDescent="0.25">
      <c r="A13" s="3"/>
      <c r="B13" s="2"/>
      <c r="C13" s="2" t="s">
        <v>8</v>
      </c>
    </row>
    <row r="14" spans="1:3" ht="15.75" x14ac:dyDescent="0.25">
      <c r="A14" s="3" t="s">
        <v>9</v>
      </c>
      <c r="B14" s="3" t="s">
        <v>10</v>
      </c>
      <c r="C14" s="3" t="s">
        <v>11</v>
      </c>
    </row>
    <row r="15" spans="1:3" ht="15.75" x14ac:dyDescent="0.25">
      <c r="A15" s="3" t="s">
        <v>12</v>
      </c>
      <c r="B15" s="2"/>
      <c r="C15" s="2" t="s">
        <v>11</v>
      </c>
    </row>
    <row r="16" spans="1:3" ht="15.75" x14ac:dyDescent="0.25">
      <c r="A16" s="3" t="s">
        <v>12</v>
      </c>
    </row>
    <row r="17" spans="1:3" x14ac:dyDescent="0.25">
      <c r="A17" s="2" t="s">
        <v>13</v>
      </c>
      <c r="B17" s="2"/>
      <c r="C17" s="2" t="s">
        <v>11</v>
      </c>
    </row>
    <row r="18" spans="1:3" ht="15.75" x14ac:dyDescent="0.25">
      <c r="A18" s="3" t="s">
        <v>14</v>
      </c>
      <c r="B18" s="2" t="s">
        <v>15</v>
      </c>
      <c r="C18" s="2" t="s">
        <v>11</v>
      </c>
    </row>
    <row r="19" spans="1:3" x14ac:dyDescent="0.25">
      <c r="A19" s="2" t="s">
        <v>16</v>
      </c>
    </row>
    <row r="20" spans="1:3" x14ac:dyDescent="0.25">
      <c r="B20" s="5" t="s">
        <v>17</v>
      </c>
      <c r="C20" s="5" t="s">
        <v>18</v>
      </c>
    </row>
    <row r="21" spans="1:3" x14ac:dyDescent="0.25">
      <c r="A21" s="6" t="s">
        <v>19</v>
      </c>
      <c r="B21" s="5"/>
      <c r="C21" s="5"/>
    </row>
    <row r="22" spans="1:3" x14ac:dyDescent="0.25">
      <c r="A22" s="2" t="s">
        <v>20</v>
      </c>
      <c r="B22" s="7">
        <v>2000000</v>
      </c>
      <c r="C22" s="7">
        <v>1821893.89</v>
      </c>
    </row>
    <row r="23" spans="1:3" x14ac:dyDescent="0.25">
      <c r="A23" s="2" t="s">
        <v>21</v>
      </c>
      <c r="B23" s="7">
        <v>0</v>
      </c>
      <c r="C23" s="7">
        <v>0</v>
      </c>
    </row>
    <row r="24" spans="1:3" x14ac:dyDescent="0.25">
      <c r="A24" s="8" t="s">
        <v>22</v>
      </c>
      <c r="B24" s="5"/>
      <c r="C24" s="5"/>
    </row>
    <row r="25" spans="1:3" x14ac:dyDescent="0.25">
      <c r="A25" s="8" t="s">
        <v>23</v>
      </c>
      <c r="B25" s="7">
        <v>235000</v>
      </c>
      <c r="C25" s="7">
        <v>199500</v>
      </c>
    </row>
    <row r="26" spans="1:3" x14ac:dyDescent="0.25">
      <c r="A26" s="9" t="s">
        <v>24</v>
      </c>
      <c r="B26" s="10">
        <v>7159736.8300000001</v>
      </c>
      <c r="C26" s="11">
        <v>7124236.8300000001</v>
      </c>
    </row>
    <row r="27" spans="1:3" x14ac:dyDescent="0.25">
      <c r="A27" s="8"/>
      <c r="B27" s="5"/>
      <c r="C27" s="5"/>
    </row>
    <row r="28" spans="1:3" x14ac:dyDescent="0.25">
      <c r="A28" s="8" t="s">
        <v>25</v>
      </c>
      <c r="B28" s="5"/>
      <c r="C28" s="5"/>
    </row>
    <row r="29" spans="1:3" x14ac:dyDescent="0.25">
      <c r="A29" s="9" t="s">
        <v>26</v>
      </c>
      <c r="B29" s="11">
        <v>4366149</v>
      </c>
      <c r="C29" s="11">
        <f>B29</f>
        <v>4366149</v>
      </c>
    </row>
    <row r="30" spans="1:3" x14ac:dyDescent="0.25">
      <c r="A30" s="9"/>
      <c r="B30" s="11"/>
      <c r="C30" s="11"/>
    </row>
    <row r="31" spans="1:3" x14ac:dyDescent="0.25">
      <c r="A31" s="8" t="s">
        <v>27</v>
      </c>
      <c r="B31" s="11"/>
      <c r="C31" s="11"/>
    </row>
    <row r="32" spans="1:3" x14ac:dyDescent="0.25">
      <c r="A32" s="8" t="s">
        <v>28</v>
      </c>
      <c r="B32" s="5"/>
      <c r="C32" s="5"/>
    </row>
    <row r="33" spans="1:3" x14ac:dyDescent="0.25">
      <c r="A33" s="9" t="s">
        <v>29</v>
      </c>
      <c r="B33" s="10">
        <v>20116.8</v>
      </c>
      <c r="C33" s="10">
        <f>B33</f>
        <v>20116.8</v>
      </c>
    </row>
    <row r="34" spans="1:3" x14ac:dyDescent="0.25">
      <c r="A34" s="8"/>
      <c r="B34" s="5"/>
      <c r="C34" s="5"/>
    </row>
    <row r="35" spans="1:3" x14ac:dyDescent="0.25">
      <c r="A35" s="2" t="s">
        <v>30</v>
      </c>
    </row>
    <row r="36" spans="1:3" x14ac:dyDescent="0.25">
      <c r="A36" s="12" t="s">
        <v>31</v>
      </c>
      <c r="B36" s="13"/>
      <c r="C36" s="13"/>
    </row>
    <row r="37" spans="1:3" x14ac:dyDescent="0.25">
      <c r="A37" s="2" t="s">
        <v>32</v>
      </c>
      <c r="B37" s="4">
        <v>0</v>
      </c>
      <c r="C37" s="4">
        <v>36363.629999999997</v>
      </c>
    </row>
    <row r="38" spans="1:3" x14ac:dyDescent="0.25">
      <c r="A38" s="2" t="s">
        <v>33</v>
      </c>
      <c r="B38" s="4">
        <v>0</v>
      </c>
      <c r="C38" s="4">
        <v>573258</v>
      </c>
    </row>
    <row r="39" spans="1:3" x14ac:dyDescent="0.25">
      <c r="A39" s="2" t="s">
        <v>34</v>
      </c>
      <c r="B39" s="4">
        <v>0</v>
      </c>
      <c r="C39" s="4">
        <v>658555</v>
      </c>
    </row>
    <row r="40" spans="1:3" x14ac:dyDescent="0.25">
      <c r="A40" s="2" t="s">
        <v>35</v>
      </c>
      <c r="C40" s="4">
        <v>4000000</v>
      </c>
    </row>
    <row r="41" spans="1:3" x14ac:dyDescent="0.25">
      <c r="A41" s="2" t="s">
        <v>36</v>
      </c>
      <c r="B41" s="4">
        <v>0</v>
      </c>
      <c r="C41" s="4">
        <v>74664</v>
      </c>
    </row>
    <row r="42" spans="1:3" x14ac:dyDescent="0.25">
      <c r="A42" s="2" t="s">
        <v>37</v>
      </c>
      <c r="B42" s="4">
        <v>0</v>
      </c>
      <c r="C42" s="4">
        <v>115000</v>
      </c>
    </row>
    <row r="43" spans="1:3" x14ac:dyDescent="0.25">
      <c r="A43" s="2" t="s">
        <v>38</v>
      </c>
      <c r="B43" s="4">
        <v>0</v>
      </c>
      <c r="C43" s="4">
        <v>119372</v>
      </c>
    </row>
    <row r="44" spans="1:3" x14ac:dyDescent="0.25">
      <c r="A44" s="2" t="s">
        <v>39</v>
      </c>
      <c r="B44" s="4">
        <v>0</v>
      </c>
      <c r="C44" s="4">
        <v>64788</v>
      </c>
    </row>
    <row r="45" spans="1:3" x14ac:dyDescent="0.25">
      <c r="A45" s="2" t="s">
        <v>40</v>
      </c>
      <c r="B45" s="4">
        <v>0</v>
      </c>
      <c r="C45" s="4">
        <v>20661</v>
      </c>
    </row>
    <row r="46" spans="1:3" x14ac:dyDescent="0.25">
      <c r="A46" s="2" t="s">
        <v>41</v>
      </c>
      <c r="B46" s="4">
        <v>0</v>
      </c>
      <c r="C46" s="4">
        <v>15000</v>
      </c>
    </row>
    <row r="47" spans="1:3" x14ac:dyDescent="0.25">
      <c r="A47" s="14" t="s">
        <v>42</v>
      </c>
      <c r="B47" s="15"/>
      <c r="C47" s="15"/>
    </row>
    <row r="48" spans="1:3" x14ac:dyDescent="0.25">
      <c r="A48" s="14" t="s">
        <v>43</v>
      </c>
      <c r="B48" s="16">
        <v>67719.929999999993</v>
      </c>
      <c r="C48" s="16">
        <v>5745381.5599999996</v>
      </c>
    </row>
    <row r="49" spans="1:3" x14ac:dyDescent="0.25">
      <c r="A49" s="14" t="s">
        <v>44</v>
      </c>
      <c r="B49" s="16"/>
      <c r="C49" s="16"/>
    </row>
    <row r="50" spans="1:3" x14ac:dyDescent="0.25">
      <c r="A50" s="2" t="s">
        <v>45</v>
      </c>
      <c r="B50" s="4">
        <v>1000000</v>
      </c>
      <c r="C50" s="4">
        <v>1200000</v>
      </c>
    </row>
    <row r="51" spans="1:3" x14ac:dyDescent="0.25">
      <c r="A51" s="2" t="s">
        <v>46</v>
      </c>
      <c r="B51" s="4">
        <v>279263.17</v>
      </c>
      <c r="C51" s="4">
        <f>279263.17+71500</f>
        <v>350763.17</v>
      </c>
    </row>
    <row r="52" spans="1:3" x14ac:dyDescent="0.25">
      <c r="A52" s="14" t="s">
        <v>47</v>
      </c>
      <c r="B52" s="15"/>
      <c r="C52" s="15"/>
    </row>
    <row r="53" spans="1:3" x14ac:dyDescent="0.25">
      <c r="A53" s="14" t="s">
        <v>48</v>
      </c>
      <c r="B53" s="16">
        <v>2191420.17</v>
      </c>
      <c r="C53" s="16">
        <v>2462920.17</v>
      </c>
    </row>
    <row r="54" spans="1:3" x14ac:dyDescent="0.25">
      <c r="A54" s="14"/>
      <c r="B54" s="16"/>
      <c r="C54" s="16"/>
    </row>
    <row r="55" spans="1:3" x14ac:dyDescent="0.25">
      <c r="A55" s="14" t="s">
        <v>49</v>
      </c>
      <c r="B55" s="16">
        <v>1400000</v>
      </c>
      <c r="C55" s="16">
        <f>B55</f>
        <v>1400000</v>
      </c>
    </row>
    <row r="56" spans="1:3" x14ac:dyDescent="0.25">
      <c r="A56" s="14"/>
      <c r="B56" s="16"/>
      <c r="C56" s="16"/>
    </row>
    <row r="57" spans="1:3" x14ac:dyDescent="0.25">
      <c r="A57" s="12" t="s">
        <v>50</v>
      </c>
    </row>
    <row r="58" spans="1:3" x14ac:dyDescent="0.25">
      <c r="A58" s="8" t="s">
        <v>51</v>
      </c>
      <c r="B58" s="4">
        <f>B22</f>
        <v>2000000</v>
      </c>
      <c r="C58" s="4">
        <f>C22</f>
        <v>1821893.89</v>
      </c>
    </row>
    <row r="59" spans="1:3" x14ac:dyDescent="0.25">
      <c r="A59" s="2" t="s">
        <v>52</v>
      </c>
      <c r="B59" s="4">
        <f>B23</f>
        <v>0</v>
      </c>
      <c r="C59" s="4">
        <v>0</v>
      </c>
    </row>
    <row r="60" spans="1:3" x14ac:dyDescent="0.25">
      <c r="A60" s="2" t="s">
        <v>53</v>
      </c>
    </row>
    <row r="61" spans="1:3" x14ac:dyDescent="0.25">
      <c r="A61" s="8" t="s">
        <v>54</v>
      </c>
      <c r="B61" s="4">
        <f>B26</f>
        <v>7159736.8300000001</v>
      </c>
      <c r="C61" s="4">
        <f>C26</f>
        <v>7124236.8300000001</v>
      </c>
    </row>
    <row r="62" spans="1:3" x14ac:dyDescent="0.25">
      <c r="A62" s="2" t="s">
        <v>55</v>
      </c>
      <c r="B62" s="4">
        <f>B29</f>
        <v>4366149</v>
      </c>
      <c r="C62" s="4">
        <f>C29</f>
        <v>4366149</v>
      </c>
    </row>
    <row r="63" spans="1:3" x14ac:dyDescent="0.25">
      <c r="A63" s="2" t="s">
        <v>56</v>
      </c>
      <c r="B63" s="4">
        <f>B33</f>
        <v>20116.8</v>
      </c>
      <c r="C63" s="4">
        <f>C33</f>
        <v>20116.8</v>
      </c>
    </row>
    <row r="64" spans="1:3" x14ac:dyDescent="0.25">
      <c r="A64" s="2" t="s">
        <v>57</v>
      </c>
      <c r="B64" s="4">
        <v>0</v>
      </c>
      <c r="C64" s="4">
        <v>0</v>
      </c>
    </row>
    <row r="65" spans="1:3" x14ac:dyDescent="0.25">
      <c r="A65" s="2" t="s">
        <v>58</v>
      </c>
      <c r="B65" s="4">
        <v>0</v>
      </c>
      <c r="C65" s="4">
        <v>0</v>
      </c>
    </row>
    <row r="66" spans="1:3" x14ac:dyDescent="0.25">
      <c r="A66" s="2" t="s">
        <v>59</v>
      </c>
      <c r="B66" s="4">
        <f>B48</f>
        <v>67719.929999999993</v>
      </c>
      <c r="C66" s="4">
        <f>C48</f>
        <v>5745381.5599999996</v>
      </c>
    </row>
    <row r="67" spans="1:3" x14ac:dyDescent="0.25">
      <c r="A67" s="2" t="s">
        <v>60</v>
      </c>
      <c r="B67" s="4">
        <f>B53</f>
        <v>2191420.17</v>
      </c>
      <c r="C67" s="4">
        <f>C53</f>
        <v>2462920.17</v>
      </c>
    </row>
    <row r="68" spans="1:3" x14ac:dyDescent="0.25">
      <c r="A68" s="2" t="s">
        <v>61</v>
      </c>
      <c r="B68" s="4">
        <f>SUM(B61:B67)</f>
        <v>13805142.73</v>
      </c>
      <c r="C68" s="4">
        <f>SUM(C61:C67)</f>
        <v>19718804.359999999</v>
      </c>
    </row>
    <row r="69" spans="1:3" x14ac:dyDescent="0.25">
      <c r="A69" s="2" t="s">
        <v>49</v>
      </c>
      <c r="B69" s="4">
        <f>B55</f>
        <v>1400000</v>
      </c>
      <c r="C69" s="4">
        <f>C55</f>
        <v>1400000</v>
      </c>
    </row>
    <row r="70" spans="1:3" x14ac:dyDescent="0.25">
      <c r="A70" s="2" t="s">
        <v>62</v>
      </c>
      <c r="B70" s="4">
        <f>B58+B68+B69</f>
        <v>17205142.73</v>
      </c>
      <c r="C70" s="4">
        <f>C58+C68+C69</f>
        <v>22940698.25</v>
      </c>
    </row>
    <row r="71" spans="1:3" x14ac:dyDescent="0.25">
      <c r="A71" s="2" t="s">
        <v>63</v>
      </c>
      <c r="B71" s="4" t="s">
        <v>64</v>
      </c>
    </row>
    <row r="72" spans="1:3" x14ac:dyDescent="0.25">
      <c r="A72" s="2" t="s">
        <v>65</v>
      </c>
      <c r="B72" s="4">
        <v>38643584.189999998</v>
      </c>
      <c r="C72" s="4">
        <f>38643584.19+4812.44+39500</f>
        <v>38687896.629999995</v>
      </c>
    </row>
    <row r="73" spans="1:3" x14ac:dyDescent="0.25">
      <c r="A73" s="2" t="s">
        <v>66</v>
      </c>
      <c r="B73" s="4">
        <v>0</v>
      </c>
      <c r="C73" s="4">
        <v>0</v>
      </c>
    </row>
    <row r="74" spans="1:3" x14ac:dyDescent="0.25">
      <c r="A74" s="2" t="s">
        <v>67</v>
      </c>
      <c r="B74" s="15">
        <v>1249301</v>
      </c>
      <c r="C74" s="15">
        <v>1249301</v>
      </c>
    </row>
    <row r="75" spans="1:3" ht="15.75" thickBot="1" x14ac:dyDescent="0.3">
      <c r="A75" s="14" t="s">
        <v>68</v>
      </c>
      <c r="B75" s="17">
        <f>SUM(B70:B74)</f>
        <v>57098027.920000002</v>
      </c>
      <c r="C75" s="17">
        <f>SUM(C70:C74)</f>
        <v>62877895.879999995</v>
      </c>
    </row>
    <row r="76" spans="1:3" ht="15.75" thickTop="1" x14ac:dyDescent="0.25">
      <c r="A76" s="14"/>
      <c r="B76" s="18"/>
      <c r="C76" s="18"/>
    </row>
    <row r="77" spans="1:3" x14ac:dyDescent="0.25">
      <c r="A77" s="12" t="s">
        <v>69</v>
      </c>
      <c r="B77" s="5" t="s">
        <v>17</v>
      </c>
      <c r="C77" s="5" t="s">
        <v>18</v>
      </c>
    </row>
    <row r="78" spans="1:3" x14ac:dyDescent="0.25">
      <c r="B78" s="2"/>
      <c r="C78" s="2"/>
    </row>
    <row r="79" spans="1:3" x14ac:dyDescent="0.25">
      <c r="A79" s="14" t="s">
        <v>70</v>
      </c>
      <c r="C79" s="4" t="s">
        <v>64</v>
      </c>
    </row>
    <row r="80" spans="1:3" x14ac:dyDescent="0.25">
      <c r="A80" s="2" t="s">
        <v>71</v>
      </c>
      <c r="B80" s="4">
        <v>81000</v>
      </c>
      <c r="C80" s="4">
        <v>86500</v>
      </c>
    </row>
    <row r="81" spans="1:3" x14ac:dyDescent="0.25">
      <c r="A81" s="2" t="s">
        <v>72</v>
      </c>
      <c r="B81" s="4">
        <v>255000</v>
      </c>
      <c r="C81" s="4">
        <v>319000</v>
      </c>
    </row>
    <row r="82" spans="1:3" x14ac:dyDescent="0.25">
      <c r="A82" s="14" t="s">
        <v>73</v>
      </c>
      <c r="B82" s="16">
        <v>39464091.939999998</v>
      </c>
      <c r="C82" s="16">
        <v>39533591.939999998</v>
      </c>
    </row>
    <row r="83" spans="1:3" x14ac:dyDescent="0.25">
      <c r="A83" s="14"/>
      <c r="B83" s="19"/>
      <c r="C83" s="19"/>
    </row>
    <row r="84" spans="1:3" x14ac:dyDescent="0.25">
      <c r="A84" s="14" t="s">
        <v>74</v>
      </c>
      <c r="B84" s="16" t="s">
        <v>64</v>
      </c>
      <c r="C84" s="16" t="s">
        <v>64</v>
      </c>
    </row>
    <row r="85" spans="1:3" x14ac:dyDescent="0.25">
      <c r="A85" s="12" t="s">
        <v>75</v>
      </c>
      <c r="B85" s="19"/>
      <c r="C85" s="19"/>
    </row>
    <row r="86" spans="1:3" x14ac:dyDescent="0.25">
      <c r="A86" s="2" t="s">
        <v>76</v>
      </c>
      <c r="B86" s="4">
        <v>0</v>
      </c>
      <c r="C86" s="4">
        <v>43791.21</v>
      </c>
    </row>
    <row r="87" spans="1:3" x14ac:dyDescent="0.25">
      <c r="A87" s="14" t="s">
        <v>77</v>
      </c>
      <c r="B87" s="16">
        <v>6569494.5499999998</v>
      </c>
      <c r="C87" s="16">
        <f>B87+C86</f>
        <v>6613285.7599999998</v>
      </c>
    </row>
    <row r="89" spans="1:3" x14ac:dyDescent="0.25">
      <c r="A89" s="14" t="s">
        <v>78</v>
      </c>
      <c r="B89" s="16">
        <f>B82+B87</f>
        <v>46033586.489999995</v>
      </c>
      <c r="C89" s="16">
        <f>C82+C87</f>
        <v>46146877.699999996</v>
      </c>
    </row>
    <row r="91" spans="1:3" x14ac:dyDescent="0.25">
      <c r="A91" s="12" t="s">
        <v>69</v>
      </c>
    </row>
    <row r="92" spans="1:3" x14ac:dyDescent="0.25">
      <c r="A92" s="14" t="s">
        <v>79</v>
      </c>
      <c r="B92" s="4" t="s">
        <v>64</v>
      </c>
      <c r="C92" s="4" t="s">
        <v>64</v>
      </c>
    </row>
    <row r="93" spans="1:3" x14ac:dyDescent="0.25">
      <c r="A93" s="2" t="s">
        <v>80</v>
      </c>
      <c r="B93" s="4">
        <v>6854239</v>
      </c>
      <c r="C93" s="4">
        <v>0</v>
      </c>
    </row>
    <row r="94" spans="1:3" x14ac:dyDescent="0.25">
      <c r="A94" s="2" t="s">
        <v>81</v>
      </c>
      <c r="B94" s="4">
        <v>141330</v>
      </c>
      <c r="C94" s="4">
        <v>0</v>
      </c>
    </row>
    <row r="95" spans="1:3" x14ac:dyDescent="0.25">
      <c r="A95" s="14" t="s">
        <v>82</v>
      </c>
      <c r="B95" s="16">
        <f>6854239+141330</f>
        <v>6995569</v>
      </c>
      <c r="C95" s="16">
        <f>6854239+141330</f>
        <v>6995569</v>
      </c>
    </row>
    <row r="97" spans="1:3" x14ac:dyDescent="0.25">
      <c r="A97" s="14" t="s">
        <v>83</v>
      </c>
      <c r="B97" s="19"/>
      <c r="C97" s="19"/>
    </row>
    <row r="98" spans="1:3" x14ac:dyDescent="0.25">
      <c r="A98" s="14" t="s">
        <v>84</v>
      </c>
      <c r="B98" s="19"/>
      <c r="C98" s="19"/>
    </row>
    <row r="99" spans="1:3" x14ac:dyDescent="0.25">
      <c r="A99" s="12" t="s">
        <v>85</v>
      </c>
      <c r="B99" s="13"/>
      <c r="C99" s="13"/>
    </row>
    <row r="100" spans="1:3" x14ac:dyDescent="0.25">
      <c r="A100" s="2" t="s">
        <v>86</v>
      </c>
      <c r="B100" s="4">
        <v>60000</v>
      </c>
      <c r="C100" s="4">
        <v>30000</v>
      </c>
    </row>
    <row r="101" spans="1:3" x14ac:dyDescent="0.25">
      <c r="A101" s="2" t="s">
        <v>32</v>
      </c>
      <c r="B101" s="4">
        <v>0</v>
      </c>
      <c r="C101" s="4">
        <v>36363.629999999997</v>
      </c>
    </row>
    <row r="102" spans="1:3" x14ac:dyDescent="0.25">
      <c r="A102" s="2" t="s">
        <v>33</v>
      </c>
      <c r="B102" s="4">
        <v>0</v>
      </c>
      <c r="C102" s="4">
        <v>573258</v>
      </c>
    </row>
    <row r="103" spans="1:3" x14ac:dyDescent="0.25">
      <c r="A103" s="2" t="s">
        <v>34</v>
      </c>
      <c r="B103" s="4">
        <v>0</v>
      </c>
      <c r="C103" s="4">
        <v>658555</v>
      </c>
    </row>
    <row r="104" spans="1:3" x14ac:dyDescent="0.25">
      <c r="A104" s="2" t="s">
        <v>35</v>
      </c>
      <c r="C104" s="4">
        <v>4000000</v>
      </c>
    </row>
    <row r="105" spans="1:3" x14ac:dyDescent="0.25">
      <c r="A105" s="2" t="s">
        <v>36</v>
      </c>
      <c r="B105" s="4">
        <v>0</v>
      </c>
      <c r="C105" s="4">
        <v>74664</v>
      </c>
    </row>
    <row r="106" spans="1:3" x14ac:dyDescent="0.25">
      <c r="A106" s="2" t="s">
        <v>37</v>
      </c>
      <c r="B106" s="4">
        <v>0</v>
      </c>
      <c r="C106" s="4">
        <v>115000</v>
      </c>
    </row>
    <row r="107" spans="1:3" x14ac:dyDescent="0.25">
      <c r="A107" s="2" t="s">
        <v>38</v>
      </c>
      <c r="B107" s="4">
        <v>0</v>
      </c>
      <c r="C107" s="4">
        <v>119372</v>
      </c>
    </row>
    <row r="108" spans="1:3" x14ac:dyDescent="0.25">
      <c r="A108" s="2" t="s">
        <v>39</v>
      </c>
      <c r="B108" s="4">
        <v>0</v>
      </c>
      <c r="C108" s="4">
        <v>64788</v>
      </c>
    </row>
    <row r="109" spans="1:3" x14ac:dyDescent="0.25">
      <c r="A109" s="2" t="s">
        <v>40</v>
      </c>
      <c r="B109" s="4">
        <v>0</v>
      </c>
      <c r="C109" s="4">
        <v>20661</v>
      </c>
    </row>
    <row r="110" spans="1:3" x14ac:dyDescent="0.25">
      <c r="A110" s="2" t="s">
        <v>41</v>
      </c>
      <c r="B110" s="4">
        <v>0</v>
      </c>
      <c r="C110" s="4">
        <v>15000</v>
      </c>
    </row>
    <row r="111" spans="1:3" x14ac:dyDescent="0.25">
      <c r="A111" s="14" t="s">
        <v>87</v>
      </c>
      <c r="B111" s="16">
        <v>127719.93</v>
      </c>
      <c r="C111" s="16">
        <v>5775381.5599999996</v>
      </c>
    </row>
    <row r="112" spans="1:3" x14ac:dyDescent="0.25">
      <c r="B112" s="4" t="s">
        <v>64</v>
      </c>
      <c r="C112" s="4" t="s">
        <v>64</v>
      </c>
    </row>
    <row r="113" spans="1:3" x14ac:dyDescent="0.25">
      <c r="A113" s="14" t="s">
        <v>88</v>
      </c>
      <c r="B113" s="20">
        <f>B111+B95</f>
        <v>7123288.9299999997</v>
      </c>
      <c r="C113" s="20">
        <f>SUM(C95+C111)</f>
        <v>12770950.559999999</v>
      </c>
    </row>
    <row r="114" spans="1:3" x14ac:dyDescent="0.25">
      <c r="A114" s="14"/>
      <c r="B114" s="2"/>
      <c r="C114" s="2"/>
    </row>
    <row r="115" spans="1:3" x14ac:dyDescent="0.25">
      <c r="A115" s="12" t="s">
        <v>89</v>
      </c>
      <c r="B115" s="2"/>
      <c r="C115" s="2"/>
    </row>
    <row r="116" spans="1:3" x14ac:dyDescent="0.25">
      <c r="A116" s="14" t="s">
        <v>90</v>
      </c>
      <c r="B116" s="2"/>
      <c r="C116" s="2"/>
    </row>
    <row r="117" spans="1:3" x14ac:dyDescent="0.25">
      <c r="A117" s="14" t="s">
        <v>91</v>
      </c>
      <c r="B117" s="21">
        <v>0</v>
      </c>
      <c r="C117" s="21">
        <v>0</v>
      </c>
    </row>
    <row r="118" spans="1:3" x14ac:dyDescent="0.25">
      <c r="A118" s="14" t="s">
        <v>92</v>
      </c>
      <c r="B118" s="20">
        <v>50000</v>
      </c>
      <c r="C118" s="20">
        <v>50000</v>
      </c>
    </row>
    <row r="119" spans="1:3" x14ac:dyDescent="0.25">
      <c r="A119" s="14"/>
      <c r="B119" s="21"/>
      <c r="C119" s="21"/>
    </row>
    <row r="120" spans="1:3" x14ac:dyDescent="0.25">
      <c r="A120" s="14" t="s">
        <v>93</v>
      </c>
      <c r="B120" s="2"/>
      <c r="C120" s="2"/>
    </row>
    <row r="121" spans="1:3" x14ac:dyDescent="0.25">
      <c r="A121" s="14" t="s">
        <v>94</v>
      </c>
      <c r="B121" s="20">
        <v>2455413.7999999998</v>
      </c>
      <c r="C121" s="20">
        <v>2455413.7999999998</v>
      </c>
    </row>
    <row r="122" spans="1:3" x14ac:dyDescent="0.25">
      <c r="B122" s="21"/>
      <c r="C122" s="21"/>
    </row>
    <row r="123" spans="1:3" x14ac:dyDescent="0.25">
      <c r="A123" s="14" t="s">
        <v>95</v>
      </c>
      <c r="B123" s="21"/>
      <c r="C123" s="21"/>
    </row>
    <row r="124" spans="1:3" x14ac:dyDescent="0.25">
      <c r="A124" s="14" t="s">
        <v>96</v>
      </c>
      <c r="B124" s="20">
        <v>125738.7</v>
      </c>
      <c r="C124" s="20">
        <v>125738.7</v>
      </c>
    </row>
    <row r="125" spans="1:3" x14ac:dyDescent="0.25">
      <c r="A125" s="14"/>
      <c r="B125" s="20"/>
      <c r="C125" s="20"/>
    </row>
    <row r="126" spans="1:3" x14ac:dyDescent="0.25">
      <c r="A126" s="14" t="s">
        <v>97</v>
      </c>
      <c r="B126" s="20">
        <v>0</v>
      </c>
      <c r="C126" s="20">
        <v>0</v>
      </c>
    </row>
    <row r="127" spans="1:3" x14ac:dyDescent="0.25">
      <c r="B127" s="21"/>
      <c r="C127" s="21"/>
    </row>
    <row r="128" spans="1:3" x14ac:dyDescent="0.25">
      <c r="A128" s="14" t="s">
        <v>98</v>
      </c>
      <c r="B128" s="20">
        <f>B113+B118+B121+B124+B126</f>
        <v>9754441.4299999997</v>
      </c>
      <c r="C128" s="20">
        <f>C113+C118+C121+C124+C126</f>
        <v>15402103.059999999</v>
      </c>
    </row>
    <row r="129" spans="1:3" x14ac:dyDescent="0.25">
      <c r="A129" s="14"/>
      <c r="B129" s="20"/>
      <c r="C129" s="20"/>
    </row>
    <row r="130" spans="1:3" x14ac:dyDescent="0.25">
      <c r="A130" s="14" t="s">
        <v>99</v>
      </c>
      <c r="B130" s="2"/>
      <c r="C130" s="2"/>
    </row>
    <row r="131" spans="1:3" x14ac:dyDescent="0.25">
      <c r="A131" s="14" t="s">
        <v>100</v>
      </c>
      <c r="B131" s="16">
        <v>0</v>
      </c>
      <c r="C131" s="16">
        <v>0</v>
      </c>
    </row>
    <row r="132" spans="1:3" x14ac:dyDescent="0.25">
      <c r="A132" s="14"/>
      <c r="B132" s="16"/>
      <c r="C132" s="16"/>
    </row>
    <row r="133" spans="1:3" x14ac:dyDescent="0.25">
      <c r="A133" s="14" t="s">
        <v>101</v>
      </c>
      <c r="B133" s="22">
        <f>B128+B131</f>
        <v>9754441.4299999997</v>
      </c>
      <c r="C133" s="22">
        <f>SUM(C128:C131)</f>
        <v>15402103.059999999</v>
      </c>
    </row>
    <row r="134" spans="1:3" x14ac:dyDescent="0.25">
      <c r="A134" s="14" t="s">
        <v>102</v>
      </c>
      <c r="B134" s="20">
        <f>B89+B133</f>
        <v>55788027.919999994</v>
      </c>
      <c r="C134" s="20">
        <f>C89+C133</f>
        <v>61548980.75999999</v>
      </c>
    </row>
    <row r="135" spans="1:3" x14ac:dyDescent="0.25">
      <c r="A135" s="14" t="s">
        <v>103</v>
      </c>
      <c r="B135" s="22">
        <v>1310000</v>
      </c>
      <c r="C135" s="22">
        <v>1328915.1200000001</v>
      </c>
    </row>
    <row r="136" spans="1:3" ht="15.75" thickBot="1" x14ac:dyDescent="0.3">
      <c r="A136" s="14" t="s">
        <v>104</v>
      </c>
      <c r="B136" s="17">
        <f>SUM(B134:B135)</f>
        <v>57098027.919999994</v>
      </c>
      <c r="C136" s="17">
        <f>SUM(C134:C135)</f>
        <v>62877895.879999988</v>
      </c>
    </row>
    <row r="137" spans="1:3" ht="15.75" thickTop="1" x14ac:dyDescent="0.25">
      <c r="A137" s="14"/>
      <c r="B137" s="2"/>
      <c r="C137" s="2"/>
    </row>
    <row r="138" spans="1:3" x14ac:dyDescent="0.25">
      <c r="A138" s="12" t="s">
        <v>105</v>
      </c>
      <c r="B138" s="2"/>
      <c r="C138" s="2"/>
    </row>
    <row r="139" spans="1:3" x14ac:dyDescent="0.25">
      <c r="A139" s="23" t="s">
        <v>106</v>
      </c>
      <c r="B139" s="2"/>
      <c r="C139" s="2"/>
    </row>
    <row r="140" spans="1:3" x14ac:dyDescent="0.25">
      <c r="A140" s="2" t="s">
        <v>107</v>
      </c>
      <c r="B140" s="4">
        <f>B89</f>
        <v>46033586.489999995</v>
      </c>
      <c r="C140" s="4">
        <f>C89</f>
        <v>46146877.699999996</v>
      </c>
    </row>
    <row r="141" spans="1:3" x14ac:dyDescent="0.25">
      <c r="A141" s="2" t="s">
        <v>108</v>
      </c>
      <c r="B141" s="4">
        <v>0</v>
      </c>
      <c r="C141" s="4">
        <v>0</v>
      </c>
    </row>
    <row r="142" spans="1:3" x14ac:dyDescent="0.25">
      <c r="A142" s="2" t="s">
        <v>109</v>
      </c>
      <c r="B142" s="4">
        <v>6854239</v>
      </c>
      <c r="C142" s="4">
        <v>6854239</v>
      </c>
    </row>
    <row r="143" spans="1:3" x14ac:dyDescent="0.25">
      <c r="A143" s="2" t="s">
        <v>110</v>
      </c>
      <c r="B143" s="4">
        <v>141330</v>
      </c>
      <c r="C143" s="4">
        <v>141330</v>
      </c>
    </row>
    <row r="144" spans="1:3" x14ac:dyDescent="0.25">
      <c r="A144" s="2" t="s">
        <v>111</v>
      </c>
      <c r="B144" s="4">
        <v>127719.93</v>
      </c>
      <c r="C144" s="4">
        <f>C111</f>
        <v>5775381.5599999996</v>
      </c>
    </row>
    <row r="145" spans="1:3" x14ac:dyDescent="0.25">
      <c r="A145" s="2" t="s">
        <v>112</v>
      </c>
      <c r="B145" s="4">
        <v>50000</v>
      </c>
      <c r="C145" s="4">
        <f>C118</f>
        <v>50000</v>
      </c>
    </row>
    <row r="146" spans="1:3" x14ac:dyDescent="0.25">
      <c r="A146" s="2" t="s">
        <v>113</v>
      </c>
      <c r="B146" s="4">
        <v>2455413.7999999998</v>
      </c>
      <c r="C146" s="4">
        <f>C121</f>
        <v>2455413.7999999998</v>
      </c>
    </row>
    <row r="147" spans="1:3" x14ac:dyDescent="0.25">
      <c r="A147" s="2" t="s">
        <v>114</v>
      </c>
      <c r="B147" s="4">
        <v>125738.7</v>
      </c>
      <c r="C147" s="4">
        <f>C124</f>
        <v>125738.7</v>
      </c>
    </row>
    <row r="148" spans="1:3" x14ac:dyDescent="0.25">
      <c r="A148" s="2" t="s">
        <v>115</v>
      </c>
      <c r="B148" s="4">
        <v>0</v>
      </c>
      <c r="C148" s="4">
        <v>0</v>
      </c>
    </row>
    <row r="149" spans="1:3" x14ac:dyDescent="0.25">
      <c r="A149" s="2" t="s">
        <v>116</v>
      </c>
      <c r="B149" s="4">
        <v>0</v>
      </c>
      <c r="C149" s="4">
        <v>0</v>
      </c>
    </row>
    <row r="150" spans="1:3" x14ac:dyDescent="0.25">
      <c r="A150" s="2" t="s">
        <v>117</v>
      </c>
      <c r="B150" s="4">
        <v>0</v>
      </c>
      <c r="C150" s="4">
        <v>0</v>
      </c>
    </row>
    <row r="151" spans="1:3" x14ac:dyDescent="0.25">
      <c r="A151" s="2" t="s">
        <v>118</v>
      </c>
      <c r="B151" s="4">
        <v>0</v>
      </c>
      <c r="C151" s="4">
        <v>0</v>
      </c>
    </row>
    <row r="152" spans="1:3" x14ac:dyDescent="0.25">
      <c r="A152" s="2" t="s">
        <v>119</v>
      </c>
      <c r="B152" s="15">
        <f>B135</f>
        <v>1310000</v>
      </c>
      <c r="C152" s="15">
        <v>1328915.1200000001</v>
      </c>
    </row>
    <row r="153" spans="1:3" x14ac:dyDescent="0.25">
      <c r="B153" s="16"/>
      <c r="C153" s="16"/>
    </row>
    <row r="154" spans="1:3" ht="15.75" thickBot="1" x14ac:dyDescent="0.3">
      <c r="A154" s="14" t="s">
        <v>104</v>
      </c>
      <c r="B154" s="17">
        <f>SUM(B140:B152)</f>
        <v>57098027.919999994</v>
      </c>
      <c r="C154" s="17">
        <f>SUM(C140:C152)</f>
        <v>62877895.879999995</v>
      </c>
    </row>
    <row r="155" spans="1:3" ht="15.75" thickTop="1" x14ac:dyDescent="0.25">
      <c r="B155" s="2"/>
      <c r="C155" s="2"/>
    </row>
    <row r="156" spans="1:3" x14ac:dyDescent="0.25">
      <c r="B156" s="2"/>
      <c r="C156" s="2"/>
    </row>
    <row r="157" spans="1:3" x14ac:dyDescent="0.25">
      <c r="A157" s="2" t="s">
        <v>120</v>
      </c>
    </row>
    <row r="158" spans="1:3" x14ac:dyDescent="0.25">
      <c r="A158" s="2" t="s">
        <v>121</v>
      </c>
    </row>
    <row r="160" spans="1:3" x14ac:dyDescent="0.25">
      <c r="A160" s="2" t="s">
        <v>122</v>
      </c>
    </row>
    <row r="161" spans="1:1" x14ac:dyDescent="0.25">
      <c r="A161" s="2" t="s">
        <v>123</v>
      </c>
    </row>
    <row r="162" spans="1:1" x14ac:dyDescent="0.25">
      <c r="A162" s="2" t="s">
        <v>124</v>
      </c>
    </row>
    <row r="164" spans="1:1" x14ac:dyDescent="0.25">
      <c r="A164" s="2" t="s">
        <v>125</v>
      </c>
    </row>
    <row r="165" spans="1:1" x14ac:dyDescent="0.25">
      <c r="A165" s="2" t="s">
        <v>126</v>
      </c>
    </row>
    <row r="168" spans="1:1" x14ac:dyDescent="0.25">
      <c r="A168" s="2" t="s">
        <v>127</v>
      </c>
    </row>
    <row r="169" spans="1:1" x14ac:dyDescent="0.25">
      <c r="A169" s="9" t="s">
        <v>128</v>
      </c>
    </row>
    <row r="171" spans="1:1" x14ac:dyDescent="0.25">
      <c r="A171" s="2" t="s">
        <v>129</v>
      </c>
    </row>
    <row r="173" spans="1:1" x14ac:dyDescent="0.25">
      <c r="A173" s="2" t="s">
        <v>130</v>
      </c>
    </row>
    <row r="174" spans="1:1" x14ac:dyDescent="0.25">
      <c r="A174" s="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Faheem Ra'Oof</dc:creator>
  <cp:lastModifiedBy>Faheem Ra'Oof</cp:lastModifiedBy>
  <dcterms:created xsi:type="dcterms:W3CDTF">2026-10-13T16:54:58Z</dcterms:created>
  <dcterms:modified xsi:type="dcterms:W3CDTF">2026-10-13T16:58:40Z</dcterms:modified>
</cp:coreProperties>
</file>